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9320" windowHeight="13620" activeTab="0"/>
  </bookViews>
  <sheets>
    <sheet name="прил 16 расходы (янв-март) 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<sst xmlns="http://schemas.openxmlformats.org/spreadsheetml/2006/main" count="64" uniqueCount="54">
  <si>
    <t>тыс. рублей</t>
  </si>
  <si>
    <t>№ п/п</t>
  </si>
  <si>
    <t>Наименование</t>
  </si>
  <si>
    <t>Субсидии местным бюджетам на капитальный ремонт и ремонт дворовых территорий многоквартирных домов, проездов к дворовым территориям многоквартирных домов населённых пунктов</t>
  </si>
  <si>
    <t>Уплата земельного налога и налога на имущество</t>
  </si>
  <si>
    <t>Обслуживание долговых обязательств, связанных с использованием бюджетных кредитов, полученных из федерального бюджета</t>
  </si>
  <si>
    <t>Государственная программа Удмуртской Республики "Развитие транспортной системы Удмуртской Республики (2013 - 2020 годы)"</t>
  </si>
  <si>
    <t>1.1</t>
  </si>
  <si>
    <t>1.1.1</t>
  </si>
  <si>
    <t>Содержание автомобильных дорог общего пользования регионального и межмуниципального значения и искусственных сооружений на них</t>
  </si>
  <si>
    <t>1.1.2</t>
  </si>
  <si>
    <t>Субсидии из бюджета Удмуртской Республики местным бюджетам на содержание автомобильных дорог местного значения и искусственных сооружений на них, по которым проходят маршруты школьных автобусов</t>
  </si>
  <si>
    <t>1.1.3</t>
  </si>
  <si>
    <t>1.1.4</t>
  </si>
  <si>
    <t>Мероприятия по развитию автомобильных дорог в Удмуртской Республике</t>
  </si>
  <si>
    <t>1.1.4.1</t>
  </si>
  <si>
    <t>1.1.4.2</t>
  </si>
  <si>
    <t>Субсидии из бюджета Удмуртской Республики местным бюджетам на строительство, реконструкцию, капитальный ремонт, ремонт и содержание автомобильных дорог местного значения и искусственных сооружений на них</t>
  </si>
  <si>
    <t>1.1.5</t>
  </si>
  <si>
    <t>Содержание учреждений, осуществляющих управление автомобильными дорогами</t>
  </si>
  <si>
    <t>1.1.6</t>
  </si>
  <si>
    <t>Содержание и обеспечение деятельности учреждения, обеспечивающего функционирование системы весового контроля автотранспортных средств</t>
  </si>
  <si>
    <t>1.1.7</t>
  </si>
  <si>
    <t>1.2</t>
  </si>
  <si>
    <t>Подпрограмма "Повышение безопасности дорожного движения"</t>
  </si>
  <si>
    <t>2</t>
  </si>
  <si>
    <t>3</t>
  </si>
  <si>
    <t>Государственная программа Удмуртской Республики "Развитие сельского хозяйства и регулирования рынков сельскохозяйственной продукции, сырья и продовольствия" на 2013 - 2020 годы"</t>
  </si>
  <si>
    <t>3.1</t>
  </si>
  <si>
    <t>Подпрограмма "Устойчивое развитие сельских территорий"</t>
  </si>
  <si>
    <t>3.1.1</t>
  </si>
  <si>
    <t>Итого:</t>
  </si>
  <si>
    <t>Развитие сети автомобильных дорог, ведущих к общественно значимым объектам сельских населённых пунктов, объектам производства и переработки сельскохозяйственной продукции</t>
  </si>
  <si>
    <t>Справочно:</t>
  </si>
  <si>
    <t>-</t>
  </si>
  <si>
    <t>неиспользованные бюджетные ассигнования по состоянию на 1 января 2015 года</t>
  </si>
  <si>
    <t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подлежащие зачислению в бюджет субъекта Российской Федерации</t>
  </si>
  <si>
    <t>транспортный налог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</si>
  <si>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</si>
  <si>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</si>
  <si>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иные доходы</t>
  </si>
  <si>
    <t>межбюджетные трансферты, передаваемые бюджетам субъектов Российской Федерации на финансовое обеспечение дорожной деятельности</t>
  </si>
  <si>
    <t>Итгого:</t>
  </si>
  <si>
    <t>Подпрограмма "Развитие дорожного хозяйства"</t>
  </si>
  <si>
    <t xml:space="preserve">Приложение 1 </t>
  </si>
  <si>
    <t>Реализация концессионого соглашения о строительстве и эксплуатации на платной основе мостовых переходов через реку Кама и реку Буй у города Камбарка на автомобильной дороге Ижевск-Сарапул-Камбарка-граница Республики Башкортостан в Удмуртской Республике</t>
  </si>
  <si>
    <t>Информация об использовании бюджетных ассигнований дорожного фонда                                                      Удмуртской Республики за январь - июнь 2015 года</t>
  </si>
  <si>
    <t>План на 2015 год по Закону о бюджете (ред. от 10.04.2015            № 16-РЗ)</t>
  </si>
  <si>
    <t>Фактическое исполнение за январь - июнь 2015 года</t>
  </si>
  <si>
    <t>Кроме того:</t>
  </si>
  <si>
    <t>Утвержденные бюджетные ассигнования</t>
  </si>
  <si>
    <t>Иные межбюджетные трансферты из федерального бюджета, предусмотренные подпрограммой "Дорожное хозяйство" государственной программы Российской Федерации "Развитие транспортной системы"  на строительство и реконструкцию автомобильных дорог общего пользования регионального или межмуниципального и местного значения</t>
  </si>
  <si>
    <t>Всего:</t>
  </si>
  <si>
    <t>межбюджетные трансферты, передаваемые бюджетам субъектов Российской Федерации на реализацию мероприятий региональных программ в сфере дорожного хозяйства по решениям Правительства Российской Федерации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</si>
</sst>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_-* #,##0.00_р_._-;\-* #,##0.00_р_._-;_-* &quot;-&quot;?_р_._-;_-@_-"/>
    <numFmt numFmtId="172" formatCode="_-* #,##0.000_р_._-;\-* #,##0.000_р_._-;_-* &quot;-&quot;?_р_._-;_-@_-"/>
  </numFmts>
  <fonts count="28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right" vertical="top"/>
    </xf>
    <xf numFmtId="0" fontId="22" fillId="0" borderId="0" xfId="0" applyFont="1" applyAlignment="1">
      <alignment vertical="center"/>
    </xf>
    <xf numFmtId="166" fontId="22" fillId="0" borderId="0" xfId="0" applyNumberFormat="1" applyFont="1" applyAlignment="1">
      <alignment vertical="center"/>
    </xf>
    <xf numFmtId="172" fontId="22" fillId="0" borderId="0" xfId="0" applyNumberFormat="1" applyFont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justify" vertical="top" wrapText="1"/>
    </xf>
    <xf numFmtId="165" fontId="23" fillId="0" borderId="10" xfId="60" applyNumberFormat="1" applyFont="1" applyBorder="1" applyAlignment="1">
      <alignment vertical="center" wrapText="1"/>
    </xf>
    <xf numFmtId="165" fontId="24" fillId="0" borderId="10" xfId="60" applyNumberFormat="1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justify" vertical="center" wrapText="1"/>
    </xf>
    <xf numFmtId="0" fontId="26" fillId="0" borderId="10" xfId="0" applyFont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165" fontId="24" fillId="0" borderId="11" xfId="60" applyNumberFormat="1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 wrapText="1"/>
    </xf>
    <xf numFmtId="165" fontId="24" fillId="0" borderId="16" xfId="60" applyNumberFormat="1" applyFont="1" applyBorder="1" applyAlignment="1">
      <alignment vertical="center" wrapText="1"/>
    </xf>
    <xf numFmtId="0" fontId="22" fillId="0" borderId="16" xfId="0" applyFont="1" applyBorder="1" applyAlignment="1">
      <alignment/>
    </xf>
    <xf numFmtId="0" fontId="27" fillId="0" borderId="10" xfId="0" applyFont="1" applyBorder="1" applyAlignment="1">
      <alignment horizontal="justify" vertical="center" wrapText="1"/>
    </xf>
    <xf numFmtId="165" fontId="23" fillId="0" borderId="17" xfId="60" applyNumberFormat="1" applyFont="1" applyBorder="1" applyAlignment="1">
      <alignment vertical="center" wrapText="1"/>
    </xf>
    <xf numFmtId="165" fontId="23" fillId="0" borderId="18" xfId="62" applyNumberFormat="1" applyFont="1" applyBorder="1" applyAlignment="1">
      <alignment vertical="center" wrapText="1"/>
    </xf>
    <xf numFmtId="165" fontId="24" fillId="0" borderId="0" xfId="60" applyNumberFormat="1" applyFont="1" applyBorder="1" applyAlignment="1">
      <alignment vertical="center" wrapText="1"/>
    </xf>
    <xf numFmtId="0" fontId="22" fillId="0" borderId="19" xfId="0" applyFont="1" applyBorder="1" applyAlignment="1">
      <alignment/>
    </xf>
    <xf numFmtId="0" fontId="24" fillId="0" borderId="20" xfId="0" applyFont="1" applyBorder="1" applyAlignment="1">
      <alignment horizontal="justify" vertical="center" wrapText="1"/>
    </xf>
    <xf numFmtId="165" fontId="24" fillId="0" borderId="20" xfId="62" applyNumberFormat="1" applyFont="1" applyBorder="1" applyAlignment="1">
      <alignment wrapText="1"/>
    </xf>
    <xf numFmtId="165" fontId="24" fillId="0" borderId="21" xfId="62" applyNumberFormat="1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9;&#1087;&#1086;&#1083;&#1100;&#1079;&#1086;&#1074;&#1072;&#1085;&#1080;&#1077;%20&#1076;&#1086;&#1088;&#1086;&#1078;&#1085;&#1086;&#1075;&#1086;%20&#1092;&#1086;&#1085;&#1076;&#1072;%20%20(&#1103;&#1085;&#1074;&#1072;&#1088;&#1100;-&#1080;&#1102;&#1085;&#110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6 расходы (янв-июнь) "/>
      <sheetName val="прил 16 расходы (расшифровка) "/>
      <sheetName val="01.06.2015"/>
    </sheetNames>
    <sheetDataSet>
      <sheetData sheetId="1">
        <row r="5">
          <cell r="E5">
            <v>1952804.75608</v>
          </cell>
        </row>
        <row r="6">
          <cell r="E6">
            <v>1940441.56803</v>
          </cell>
        </row>
        <row r="7">
          <cell r="E7">
            <v>1208793.71665</v>
          </cell>
        </row>
        <row r="8">
          <cell r="E8">
            <v>20771.415</v>
          </cell>
        </row>
        <row r="9">
          <cell r="E9">
            <v>0</v>
          </cell>
        </row>
        <row r="10">
          <cell r="E10">
            <v>591888.0619999999</v>
          </cell>
        </row>
        <row r="11">
          <cell r="E11">
            <v>0</v>
          </cell>
        </row>
        <row r="12">
          <cell r="E12">
            <v>187983.78446999998</v>
          </cell>
        </row>
        <row r="16">
          <cell r="E16">
            <v>17718.82298</v>
          </cell>
        </row>
        <row r="17">
          <cell r="E17">
            <v>62240.53244</v>
          </cell>
        </row>
        <row r="18">
          <cell r="E18">
            <v>39029.01896</v>
          </cell>
        </row>
        <row r="19">
          <cell r="E19">
            <v>12363.18805</v>
          </cell>
        </row>
        <row r="20">
          <cell r="E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4">
      <selection activeCell="E4" sqref="E4"/>
    </sheetView>
  </sheetViews>
  <sheetFormatPr defaultColWidth="9.00390625" defaultRowHeight="12.75"/>
  <cols>
    <col min="1" max="1" width="8.00390625" style="1" customWidth="1"/>
    <col min="2" max="2" width="60.00390625" style="1" customWidth="1"/>
    <col min="3" max="3" width="16.375" style="1" customWidth="1"/>
    <col min="4" max="4" width="16.25390625" style="1" customWidth="1"/>
    <col min="5" max="5" width="10.375" style="1" bestFit="1" customWidth="1"/>
    <col min="6" max="16384" width="9.125" style="1" customWidth="1"/>
  </cols>
  <sheetData>
    <row r="1" spans="3:4" s="5" customFormat="1" ht="15.75">
      <c r="C1" s="21" t="s">
        <v>44</v>
      </c>
      <c r="D1" s="21"/>
    </row>
    <row r="2" spans="1:4" s="5" customFormat="1" ht="42" customHeight="1">
      <c r="A2" s="20" t="s">
        <v>46</v>
      </c>
      <c r="B2" s="20"/>
      <c r="C2" s="20"/>
      <c r="D2" s="20"/>
    </row>
    <row r="3" spans="1:4" s="5" customFormat="1" ht="15">
      <c r="A3" s="10"/>
      <c r="B3" s="10"/>
      <c r="C3" s="10"/>
      <c r="D3" s="11" t="s">
        <v>0</v>
      </c>
    </row>
    <row r="4" spans="1:4" ht="79.5" customHeight="1">
      <c r="A4" s="15" t="s">
        <v>1</v>
      </c>
      <c r="B4" s="15" t="s">
        <v>2</v>
      </c>
      <c r="C4" s="15" t="s">
        <v>47</v>
      </c>
      <c r="D4" s="15" t="s">
        <v>48</v>
      </c>
    </row>
    <row r="5" spans="1:4" s="5" customFormat="1" ht="47.25">
      <c r="A5" s="15">
        <v>1</v>
      </c>
      <c r="B5" s="2" t="s">
        <v>6</v>
      </c>
      <c r="C5" s="13">
        <f>C6+C16</f>
        <v>4695322.300000001</v>
      </c>
      <c r="D5" s="13">
        <f>'[1]прил 16 расходы (расшифровка) '!E5</f>
        <v>1952804.75608</v>
      </c>
    </row>
    <row r="6" spans="1:4" s="5" customFormat="1" ht="15.75">
      <c r="A6" s="16" t="s">
        <v>7</v>
      </c>
      <c r="B6" s="2" t="s">
        <v>43</v>
      </c>
      <c r="C6" s="13">
        <f>C7+C8+C9+C10+C13+C14+C15</f>
        <v>4585650.100000001</v>
      </c>
      <c r="D6" s="13">
        <f>'[1]прил 16 расходы (расшифровка) '!E6</f>
        <v>1940441.56803</v>
      </c>
    </row>
    <row r="7" spans="1:4" s="5" customFormat="1" ht="47.25">
      <c r="A7" s="16" t="s">
        <v>8</v>
      </c>
      <c r="B7" s="2" t="s">
        <v>9</v>
      </c>
      <c r="C7" s="13">
        <v>1947883.6</v>
      </c>
      <c r="D7" s="13">
        <f>'[1]прил 16 расходы (расшифровка) '!E7</f>
        <v>1208793.71665</v>
      </c>
    </row>
    <row r="8" spans="1:5" s="5" customFormat="1" ht="63">
      <c r="A8" s="16" t="s">
        <v>10</v>
      </c>
      <c r="B8" s="2" t="s">
        <v>11</v>
      </c>
      <c r="C8" s="13">
        <v>90000</v>
      </c>
      <c r="D8" s="13">
        <f>'[1]прил 16 расходы (расшифровка) '!E8</f>
        <v>20771.415</v>
      </c>
      <c r="E8" s="6"/>
    </row>
    <row r="9" spans="1:4" s="5" customFormat="1" ht="63">
      <c r="A9" s="16" t="s">
        <v>12</v>
      </c>
      <c r="B9" s="2" t="s">
        <v>3</v>
      </c>
      <c r="C9" s="13">
        <v>150000</v>
      </c>
      <c r="D9" s="13">
        <f>'[1]прил 16 расходы (расшифровка) '!E9</f>
        <v>0</v>
      </c>
    </row>
    <row r="10" spans="1:4" s="5" customFormat="1" ht="31.5">
      <c r="A10" s="16" t="s">
        <v>13</v>
      </c>
      <c r="B10" s="2" t="s">
        <v>14</v>
      </c>
      <c r="C10" s="13">
        <v>2155991.7</v>
      </c>
      <c r="D10" s="13">
        <f>'[1]прил 16 расходы (расшифровка) '!E10</f>
        <v>591888.0619999999</v>
      </c>
    </row>
    <row r="11" spans="1:4" s="5" customFormat="1" ht="94.5">
      <c r="A11" s="16" t="s">
        <v>15</v>
      </c>
      <c r="B11" s="2" t="s">
        <v>45</v>
      </c>
      <c r="C11" s="13">
        <v>737860</v>
      </c>
      <c r="D11" s="13">
        <f>'[1]прил 16 расходы (расшифровка) '!E11</f>
        <v>0</v>
      </c>
    </row>
    <row r="12" spans="1:4" s="5" customFormat="1" ht="78.75">
      <c r="A12" s="16" t="s">
        <v>16</v>
      </c>
      <c r="B12" s="2" t="s">
        <v>17</v>
      </c>
      <c r="C12" s="13">
        <v>818577.2</v>
      </c>
      <c r="D12" s="13">
        <f>'[1]прил 16 расходы (расшифровка) '!E12</f>
        <v>187983.78446999998</v>
      </c>
    </row>
    <row r="13" spans="1:4" s="5" customFormat="1" ht="31.5">
      <c r="A13" s="16" t="s">
        <v>18</v>
      </c>
      <c r="B13" s="2" t="s">
        <v>19</v>
      </c>
      <c r="C13" s="13">
        <v>41628.1</v>
      </c>
      <c r="D13" s="13">
        <f>'[1]прил 16 расходы (расшифровка) '!E16</f>
        <v>17718.82298</v>
      </c>
    </row>
    <row r="14" spans="1:4" s="5" customFormat="1" ht="47.25">
      <c r="A14" s="16" t="s">
        <v>20</v>
      </c>
      <c r="B14" s="2" t="s">
        <v>21</v>
      </c>
      <c r="C14" s="13">
        <v>159601.4</v>
      </c>
      <c r="D14" s="13">
        <f>'[1]прил 16 расходы (расшифровка) '!E17</f>
        <v>62240.53244</v>
      </c>
    </row>
    <row r="15" spans="1:4" s="5" customFormat="1" ht="20.25" customHeight="1">
      <c r="A15" s="16" t="s">
        <v>22</v>
      </c>
      <c r="B15" s="2" t="s">
        <v>4</v>
      </c>
      <c r="C15" s="13">
        <v>40545.3</v>
      </c>
      <c r="D15" s="13">
        <f>'[1]прил 16 расходы (расшифровка) '!E18</f>
        <v>39029.01896</v>
      </c>
    </row>
    <row r="16" spans="1:4" s="5" customFormat="1" ht="31.5">
      <c r="A16" s="16" t="s">
        <v>23</v>
      </c>
      <c r="B16" s="2" t="s">
        <v>24</v>
      </c>
      <c r="C16" s="13">
        <v>109672.2</v>
      </c>
      <c r="D16" s="13">
        <f>'[1]прил 16 расходы (расшифровка) '!E19</f>
        <v>12363.18805</v>
      </c>
    </row>
    <row r="17" spans="1:4" s="5" customFormat="1" ht="47.25">
      <c r="A17" s="16" t="s">
        <v>25</v>
      </c>
      <c r="B17" s="2" t="s">
        <v>5</v>
      </c>
      <c r="C17" s="13">
        <v>11197.7</v>
      </c>
      <c r="D17" s="13">
        <f>'[1]прил 16 расходы (расшифровка) '!E20</f>
        <v>0</v>
      </c>
    </row>
    <row r="18" spans="1:4" s="5" customFormat="1" ht="63">
      <c r="A18" s="16" t="s">
        <v>26</v>
      </c>
      <c r="B18" s="2" t="s">
        <v>27</v>
      </c>
      <c r="C18" s="13">
        <f>C19</f>
        <v>523307.9</v>
      </c>
      <c r="D18" s="13">
        <f>'[1]прил 16 расходы (расшифровка) '!E21</f>
        <v>0</v>
      </c>
    </row>
    <row r="19" spans="1:4" s="5" customFormat="1" ht="31.5">
      <c r="A19" s="16" t="s">
        <v>28</v>
      </c>
      <c r="B19" s="2" t="s">
        <v>29</v>
      </c>
      <c r="C19" s="13">
        <f>C20</f>
        <v>523307.9</v>
      </c>
      <c r="D19" s="13">
        <f>'[1]прил 16 расходы (расшифровка) '!E22</f>
        <v>0</v>
      </c>
    </row>
    <row r="20" spans="1:4" s="5" customFormat="1" ht="63">
      <c r="A20" s="16" t="s">
        <v>30</v>
      </c>
      <c r="B20" s="2" t="s">
        <v>32</v>
      </c>
      <c r="C20" s="13">
        <v>523307.9</v>
      </c>
      <c r="D20" s="13">
        <f>'[1]прил 16 расходы (расшифровка) '!E23</f>
        <v>0</v>
      </c>
    </row>
    <row r="21" spans="1:7" s="5" customFormat="1" ht="23.25" customHeight="1" thickBot="1">
      <c r="A21" s="17"/>
      <c r="B21" s="18" t="s">
        <v>31</v>
      </c>
      <c r="C21" s="14">
        <f>C5+C17+C18</f>
        <v>5229827.900000001</v>
      </c>
      <c r="D21" s="22">
        <f>D5+D17+D18</f>
        <v>1952804.75608</v>
      </c>
      <c r="G21" s="7"/>
    </row>
    <row r="22" spans="1:8" s="5" customFormat="1" ht="63">
      <c r="A22" s="23"/>
      <c r="B22" s="24" t="s">
        <v>49</v>
      </c>
      <c r="C22" s="25" t="s">
        <v>50</v>
      </c>
      <c r="D22" s="26" t="s">
        <v>48</v>
      </c>
      <c r="E22" s="27"/>
      <c r="H22" s="7"/>
    </row>
    <row r="23" spans="1:5" s="5" customFormat="1" ht="110.25">
      <c r="A23" s="28"/>
      <c r="B23" s="29" t="s">
        <v>51</v>
      </c>
      <c r="C23" s="30">
        <f>76520.737+459340.863</f>
        <v>535861.6</v>
      </c>
      <c r="D23" s="31">
        <f>76520.737+44725.9</f>
        <v>121246.63699999999</v>
      </c>
      <c r="E23" s="32"/>
    </row>
    <row r="24" spans="1:5" s="5" customFormat="1" ht="23.25" customHeight="1" thickBot="1">
      <c r="A24" s="33"/>
      <c r="B24" s="34" t="s">
        <v>52</v>
      </c>
      <c r="C24" s="35">
        <f>C21+C23</f>
        <v>5765689.500000001</v>
      </c>
      <c r="D24" s="36">
        <f>D21+D23</f>
        <v>2074051.3930799998</v>
      </c>
      <c r="E24" s="32"/>
    </row>
    <row r="25" spans="1:4" s="5" customFormat="1" ht="78.75">
      <c r="A25" s="15"/>
      <c r="B25" s="19" t="s">
        <v>33</v>
      </c>
      <c r="C25" s="15" t="s">
        <v>47</v>
      </c>
      <c r="D25" s="26" t="s">
        <v>48</v>
      </c>
    </row>
    <row r="26" spans="1:4" s="5" customFormat="1" ht="31.5">
      <c r="A26" s="4" t="s">
        <v>34</v>
      </c>
      <c r="B26" s="12" t="s">
        <v>35</v>
      </c>
      <c r="C26" s="13">
        <v>356752</v>
      </c>
      <c r="D26" s="13">
        <v>356752</v>
      </c>
    </row>
    <row r="27" spans="1:4" s="5" customFormat="1" ht="94.5">
      <c r="A27" s="4" t="s">
        <v>34</v>
      </c>
      <c r="B27" s="12" t="s">
        <v>36</v>
      </c>
      <c r="C27" s="13">
        <v>3283507</v>
      </c>
      <c r="D27" s="13">
        <v>1420514.1</v>
      </c>
    </row>
    <row r="28" spans="1:4" s="5" customFormat="1" ht="15.75">
      <c r="A28" s="4" t="s">
        <v>34</v>
      </c>
      <c r="B28" s="12" t="s">
        <v>37</v>
      </c>
      <c r="C28" s="13">
        <v>859020</v>
      </c>
      <c r="D28" s="13">
        <v>229756.8</v>
      </c>
    </row>
    <row r="29" spans="1:4" s="5" customFormat="1" ht="110.25">
      <c r="A29" s="4" t="s">
        <v>34</v>
      </c>
      <c r="B29" s="12" t="s">
        <v>38</v>
      </c>
      <c r="C29" s="13">
        <v>4180</v>
      </c>
      <c r="D29" s="13">
        <v>2959.7</v>
      </c>
    </row>
    <row r="30" spans="1:4" s="5" customFormat="1" ht="94.5">
      <c r="A30" s="4" t="s">
        <v>34</v>
      </c>
      <c r="B30" s="12" t="s">
        <v>39</v>
      </c>
      <c r="C30" s="13">
        <v>80765</v>
      </c>
      <c r="D30" s="13">
        <v>77013.3</v>
      </c>
    </row>
    <row r="31" spans="1:4" s="5" customFormat="1" ht="15.75">
      <c r="A31" s="4" t="s">
        <v>34</v>
      </c>
      <c r="B31" s="12" t="s">
        <v>40</v>
      </c>
      <c r="C31" s="13">
        <v>2686</v>
      </c>
      <c r="D31" s="13">
        <v>1062.2</v>
      </c>
    </row>
    <row r="32" spans="1:4" s="5" customFormat="1" ht="47.25">
      <c r="A32" s="4" t="s">
        <v>34</v>
      </c>
      <c r="B32" s="12" t="s">
        <v>41</v>
      </c>
      <c r="C32" s="13">
        <v>242917.9</v>
      </c>
      <c r="D32" s="13">
        <v>242917.9</v>
      </c>
    </row>
    <row r="33" spans="1:4" s="5" customFormat="1" ht="78.75">
      <c r="A33" s="4" t="s">
        <v>34</v>
      </c>
      <c r="B33" s="12" t="s">
        <v>53</v>
      </c>
      <c r="C33" s="13">
        <v>535861.6</v>
      </c>
      <c r="D33" s="13">
        <v>214344.6</v>
      </c>
    </row>
    <row r="34" spans="1:4" s="9" customFormat="1" ht="15.75">
      <c r="A34" s="8"/>
      <c r="B34" s="3" t="s">
        <v>42</v>
      </c>
      <c r="C34" s="14">
        <f>C26+C27+C28+C29+C30+C31+C33+C32</f>
        <v>5365689.5</v>
      </c>
      <c r="D34" s="14">
        <f>D26+D27+D28+D29+D30+D31+D33+D32</f>
        <v>2545320.6</v>
      </c>
    </row>
  </sheetData>
  <sheetProtection/>
  <mergeCells count="2">
    <mergeCell ref="A2:D2"/>
    <mergeCell ref="C1:D1"/>
  </mergeCells>
  <printOptions horizontalCentered="1"/>
  <pageMargins left="0.984251968503937" right="0.5905511811023623" top="0.7874015748031497" bottom="0.7874015748031497" header="0.11811023622047245" footer="0.1968503937007874"/>
  <pageSetup horizontalDpi="600" verticalDpi="600" orientation="portrait" paperSize="9" scale="85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5" sqref="S2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gorinaeu</dc:creator>
  <cp:keywords/>
  <dc:description/>
  <cp:lastModifiedBy>dif</cp:lastModifiedBy>
  <cp:lastPrinted>2015-04-21T04:44:18Z</cp:lastPrinted>
  <dcterms:created xsi:type="dcterms:W3CDTF">2011-11-22T05:18:13Z</dcterms:created>
  <dcterms:modified xsi:type="dcterms:W3CDTF">2015-07-20T07:00:37Z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